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PROJECTS\15' ISP Implementation\Web\"/>
    </mc:Choice>
  </mc:AlternateContent>
  <bookViews>
    <workbookView xWindow="-30" yWindow="-30" windowWidth="11910" windowHeight="5685" tabRatio="677"/>
  </bookViews>
  <sheets>
    <sheet name="TPS" sheetId="44" r:id="rId1"/>
  </sheets>
  <definedNames>
    <definedName name="_xlnm._FilterDatabase" localSheetId="0" hidden="1">TPS!$H$1:$H$8</definedName>
  </definedNames>
  <calcPr calcId="162913"/>
</workbook>
</file>

<file path=xl/calcChain.xml><?xml version="1.0" encoding="utf-8"?>
<calcChain xmlns="http://schemas.openxmlformats.org/spreadsheetml/2006/main">
  <c r="C42" i="44" l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C73" i="44" s="1"/>
  <c r="C74" i="44" s="1"/>
  <c r="C75" i="44" s="1"/>
  <c r="C76" i="44" s="1"/>
  <c r="C77" i="44" s="1"/>
  <c r="C78" i="44" s="1"/>
  <c r="C79" i="44" s="1"/>
  <c r="C80" i="44" s="1"/>
  <c r="C81" i="44" s="1"/>
  <c r="C82" i="44" s="1"/>
  <c r="C83" i="44" s="1"/>
  <c r="C84" i="44" s="1"/>
  <c r="C85" i="44" s="1"/>
  <c r="C86" i="44" s="1"/>
  <c r="C87" i="44" s="1"/>
  <c r="C88" i="44" s="1"/>
  <c r="C89" i="44" s="1"/>
  <c r="C90" i="44" s="1"/>
  <c r="C91" i="44" s="1"/>
  <c r="C92" i="44" s="1"/>
  <c r="C93" i="44" s="1"/>
  <c r="C94" i="44" s="1"/>
  <c r="C95" i="44" s="1"/>
  <c r="C96" i="44" s="1"/>
  <c r="C97" i="44" s="1"/>
  <c r="C98" i="44" s="1"/>
  <c r="C99" i="44" s="1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B42" i="44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C22" i="44" l="1"/>
  <c r="B22" i="44"/>
  <c r="B1" i="44" l="1"/>
  <c r="B2" i="44" l="1"/>
  <c r="A35" i="44" l="1"/>
  <c r="A33" i="44"/>
  <c r="B3" i="44"/>
  <c r="D1" i="44" l="1"/>
  <c r="B13" i="44"/>
  <c r="B14" i="44"/>
  <c r="B15" i="44"/>
  <c r="A140" i="44" l="1"/>
  <c r="A136" i="44"/>
  <c r="A134" i="44"/>
  <c r="A132" i="44"/>
  <c r="A130" i="44"/>
  <c r="A128" i="44"/>
  <c r="A126" i="44"/>
  <c r="A124" i="44"/>
  <c r="A122" i="44"/>
  <c r="A120" i="44"/>
  <c r="A118" i="44"/>
  <c r="A116" i="44"/>
  <c r="A114" i="44"/>
  <c r="A112" i="44"/>
  <c r="A110" i="44"/>
  <c r="A108" i="44"/>
  <c r="A106" i="44"/>
  <c r="A104" i="44"/>
  <c r="A102" i="44"/>
  <c r="A100" i="44"/>
  <c r="A98" i="44"/>
  <c r="A96" i="44"/>
  <c r="A94" i="44"/>
  <c r="A92" i="44"/>
  <c r="A90" i="44"/>
  <c r="A88" i="44"/>
  <c r="A86" i="44"/>
  <c r="A84" i="44"/>
  <c r="A82" i="44"/>
  <c r="A80" i="44"/>
  <c r="A78" i="44"/>
  <c r="A76" i="44"/>
  <c r="A74" i="44"/>
  <c r="A72" i="44"/>
  <c r="A70" i="44"/>
  <c r="A68" i="44"/>
  <c r="A66" i="44"/>
  <c r="A64" i="44"/>
  <c r="A62" i="44"/>
  <c r="A60" i="44"/>
  <c r="A58" i="44"/>
  <c r="A56" i="44"/>
  <c r="A54" i="44"/>
  <c r="A52" i="44"/>
  <c r="A50" i="44"/>
  <c r="A48" i="44"/>
  <c r="A46" i="44"/>
  <c r="A44" i="44"/>
  <c r="A42" i="44"/>
  <c r="A41" i="44"/>
  <c r="A139" i="44"/>
  <c r="A138" i="44"/>
  <c r="A137" i="44"/>
  <c r="A135" i="44"/>
  <c r="A133" i="44"/>
  <c r="A131" i="44"/>
  <c r="A129" i="44"/>
  <c r="A127" i="44"/>
  <c r="A125" i="44"/>
  <c r="A123" i="44"/>
  <c r="A121" i="44"/>
  <c r="A119" i="44"/>
  <c r="A117" i="44"/>
  <c r="A115" i="44"/>
  <c r="A113" i="44"/>
  <c r="A111" i="44"/>
  <c r="A109" i="44"/>
  <c r="A107" i="44"/>
  <c r="A105" i="44"/>
  <c r="A103" i="44"/>
  <c r="A101" i="44"/>
  <c r="A99" i="44"/>
  <c r="A97" i="44"/>
  <c r="A95" i="44"/>
  <c r="A93" i="44"/>
  <c r="A91" i="44"/>
  <c r="A89" i="44"/>
  <c r="A87" i="44"/>
  <c r="A85" i="44"/>
  <c r="A83" i="44"/>
  <c r="A81" i="44"/>
  <c r="A79" i="44"/>
  <c r="A77" i="44"/>
  <c r="A75" i="44"/>
  <c r="A73" i="44"/>
  <c r="A71" i="44"/>
  <c r="A69" i="44"/>
  <c r="A67" i="44"/>
  <c r="A65" i="44"/>
  <c r="A63" i="44"/>
  <c r="A61" i="44"/>
  <c r="A59" i="44"/>
  <c r="A57" i="44"/>
  <c r="A55" i="44"/>
  <c r="A53" i="44"/>
  <c r="A51" i="44"/>
  <c r="A49" i="44"/>
  <c r="A47" i="44"/>
  <c r="A45" i="44"/>
  <c r="A43" i="44"/>
  <c r="A7" i="44"/>
</calcChain>
</file>

<file path=xl/comments1.xml><?xml version="1.0" encoding="utf-8"?>
<comments xmlns="http://schemas.openxmlformats.org/spreadsheetml/2006/main">
  <authors>
    <author>N. Iliev</author>
    <author>Димо Здравков Добрев</author>
  </authors>
  <commentList>
    <comment ref="D1" authorId="0" shapeId="0">
      <text>
        <r>
          <rPr>
            <b/>
            <sz val="8"/>
            <color indexed="81"/>
            <rFont val="Tahoma"/>
            <family val="2"/>
            <charset val="204"/>
          </rPr>
          <t>Задайте диск и директория, където да се запишe XML файла.</t>
        </r>
      </text>
    </comment>
    <comment ref="A2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MessageIdentification</t>
        </r>
      </text>
    </commen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A3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MessageVersion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Нанеси версията на всяка от номинациите</t>
        </r>
      </text>
    </comment>
    <comment ref="A4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
A01 - график за системата за сетълмент и балансиране</t>
        </r>
        <r>
          <rPr>
            <sz val="9"/>
            <color indexed="81"/>
            <rFont val="Tahoma"/>
            <family val="2"/>
            <charset val="204"/>
          </rPr>
          <t xml:space="preserve">
MessageType
A02 - Internal trade (В страната)
A03 - External trade explicit capacity (Внос/износ)</t>
        </r>
      </text>
    </comment>
    <comment ref="A5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ProcessType
A01 - Day ahead (Ден напред)
A19 - Intra day (в рамките на деня)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ScheduleClassificationType
A01 - Подробна информация
A02 - Обобщена информация (тук не се приема)</t>
        </r>
      </text>
    </comment>
    <comment ref="A7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SenderIdentification
EIC код с 16 символа - само цифри и латиница</t>
        </r>
      </text>
    </comment>
    <comment ref="A8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EIC код. Друго не се приема.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SenderRole
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ReceiverIdentification - винаги кодът на ЕСО</t>
        </r>
      </text>
    </comment>
    <comment ref="A11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EIC код. Друго не се приема.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SenderRole
A04 - Системен оператор (ЕСО)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04"/>
          </rPr>
          <t>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Формула - не попълвай и не изтривай!</t>
        </r>
      </text>
    </comment>
    <comment ref="B17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Координатор на балансираща група
A02 - Отговорник за потребление (консумация)
A04 - Системен оператор (ЕСО)
A06 - Отговорник за производство (генерация)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  <charset val="204"/>
          </rPr>
          <t>Начална версия е 1.
Всяка следваща версия е увеличава версията на графика с 1 (т.е. старата стойност на клетка B3+1)</t>
        </r>
      </text>
    </comment>
    <comment ref="A24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A01 - Производство 
A02 - Вътрешна търговия
A03 - Външна търговия
A04 - Потребление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8716867000016 - активна енергия</t>
        </r>
      </text>
    </comment>
    <comment ref="A26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A03 - Участник</t>
        </r>
      </text>
    </comment>
    <comment ref="A27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EIC Код на зона България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EIC Код на зона България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  <charset val="204"/>
          </rPr>
          <t>Димо Здравков Добрев:</t>
        </r>
        <r>
          <rPr>
            <sz val="9"/>
            <color indexed="81"/>
            <rFont val="Tahoma"/>
            <family val="2"/>
            <charset val="204"/>
          </rPr>
          <t xml:space="preserve">
SenderIdentification
EIC код с 16 символа - само цифри и латиница</t>
        </r>
      </text>
    </comment>
    <comment ref="B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Код на отговорника, изпратил графика.
Получава се от ЕСО.</t>
        </r>
      </text>
    </comment>
    <comment ref="B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C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D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4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C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D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6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39" authorId="0" shapeId="0">
      <text>
        <r>
          <rPr>
            <sz val="8"/>
            <color indexed="81"/>
            <rFont val="Tahoma"/>
            <family val="2"/>
            <charset val="204"/>
          </rPr>
          <t>MAW - Мегават активна мощност</t>
        </r>
      </text>
    </comment>
    <comment ref="C39" authorId="0" shapeId="0">
      <text>
        <r>
          <rPr>
            <sz val="8"/>
            <color indexed="81"/>
            <rFont val="Tahoma"/>
            <family val="2"/>
            <charset val="204"/>
          </rPr>
          <t>MAW - Мегават активна мощност</t>
        </r>
      </text>
    </comment>
    <comment ref="D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E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04"/>
          </rPr>
          <t xml:space="preserve">A01 - EIC код
</t>
        </r>
      </text>
    </comment>
    <comment ref="B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PT1H - интервал 1 час</t>
        </r>
      </text>
    </comment>
  </commentList>
</comments>
</file>

<file path=xl/sharedStrings.xml><?xml version="1.0" encoding="utf-8"?>
<sst xmlns="http://schemas.openxmlformats.org/spreadsheetml/2006/main" count="92" uniqueCount="67">
  <si>
    <t>A01</t>
  </si>
  <si>
    <t>8716867000016</t>
  </si>
  <si>
    <t>MAW</t>
  </si>
  <si>
    <t>A04</t>
  </si>
  <si>
    <t>10XBG-ESO------A</t>
  </si>
  <si>
    <t>10YCA-BULGARIA-R</t>
  </si>
  <si>
    <t>A02</t>
  </si>
  <si>
    <t>Ден на изпълнение на графика:</t>
  </si>
  <si>
    <t>Процес - тип:</t>
  </si>
  <si>
    <t>Файл - тип:</t>
  </si>
  <si>
    <t>Файл - версия:</t>
  </si>
  <si>
    <t>График - тип по класификация:</t>
  </si>
  <si>
    <t>Файл - ID:</t>
  </si>
  <si>
    <t>Изпращач - кодова схема:</t>
  </si>
  <si>
    <t>Изпращач - роля:</t>
  </si>
  <si>
    <t>Получател - кодова схема:</t>
  </si>
  <si>
    <t>Получател - роля:</t>
  </si>
  <si>
    <t>Файл - дата и час:</t>
  </si>
  <si>
    <t>Област (не се попълва):</t>
  </si>
  <si>
    <t>Област (кодова схема):</t>
  </si>
  <si>
    <t>Отговорник (не се попълва):</t>
  </si>
  <si>
    <t>Отговорник (кодова схема):</t>
  </si>
  <si>
    <t>Отговорник (роля):</t>
  </si>
  <si>
    <t>Графици - начало на интервала:</t>
  </si>
  <si>
    <t>Графици - край на интервала:</t>
  </si>
  <si>
    <t>Дейност - тип:</t>
  </si>
  <si>
    <t>Агрегиране:</t>
  </si>
  <si>
    <t>Входяща зона:</t>
  </si>
  <si>
    <t>Изходяща зона:</t>
  </si>
  <si>
    <t>Входяща зона - схема:</t>
  </si>
  <si>
    <t>Изходяща зона схема:</t>
  </si>
  <si>
    <t>Точка на измерване - кодова схема:</t>
  </si>
  <si>
    <t>Тип на договора:</t>
  </si>
  <si>
    <t>Единица за измерване:</t>
  </si>
  <si>
    <t>Времеви интервал - тип:</t>
  </si>
  <si>
    <t>Договор - ID:</t>
  </si>
  <si>
    <t>Получател на файла - ID:</t>
  </si>
  <si>
    <t>Продукт:</t>
  </si>
  <si>
    <t>Диск:\директория:</t>
  </si>
  <si>
    <t>Инструкция:</t>
  </si>
  <si>
    <t>2. Следете коментариите към клетките.</t>
  </si>
  <si>
    <t>4. Адресът на диска и директорията трябва да са точни.</t>
  </si>
  <si>
    <t>7. Клетки B1 - B20 са общи за всички източници/графици.</t>
  </si>
  <si>
    <t>8. Всеки източник/график се задава на отделна колона от ред 22 надолу.</t>
  </si>
  <si>
    <t xml:space="preserve"> дали тя съществува или няма забрана за запис в нея.</t>
  </si>
  <si>
    <t>График - версия:</t>
  </si>
  <si>
    <t>Началните версии на файл и график са с цифра 1.</t>
  </si>
  <si>
    <t>Генератор ID / Точка на измерване - ID:</t>
  </si>
  <si>
    <t>Предаваща страна / продавач - код. схема:</t>
  </si>
  <si>
    <t>Приемаща страна / купувач - код. схема:</t>
  </si>
  <si>
    <t>PT15M</t>
  </si>
  <si>
    <t>Име на графика:</t>
  </si>
  <si>
    <t>A03</t>
  </si>
  <si>
    <t>5. При ден с 25 часа попълнете и клетката/ите за последния час.</t>
  </si>
  <si>
    <t>5. При ден с 23 часа пропуснете и клетката/ите за последния час.</t>
  </si>
  <si>
    <t>9. След натискане на бутона се създава XML файл, готов за изпращане.</t>
  </si>
  <si>
    <t>10. Ако макросът даде съобщения за грешка,  проверете името на директорията,</t>
  </si>
  <si>
    <t>11. Страницата може да се копира и създава нова независима от старата.</t>
  </si>
  <si>
    <t>1. Попълнете клетките в жълто. БУКВИ САМО НА ЛАТИНИЦА!!!</t>
  </si>
  <si>
    <t>A19</t>
  </si>
  <si>
    <t>__X_my_EIC_code_</t>
  </si>
  <si>
    <t>__X_buyer_EIC___</t>
  </si>
  <si>
    <t>__X_seller_EIC__</t>
  </si>
  <si>
    <t>3. При създаване на коригиращ график, увеличете цифрата в "График - версия" (ред 23).</t>
  </si>
  <si>
    <t>време, до което може да се номинира съответния час (&lt;….)</t>
  </si>
  <si>
    <t xml:space="preserve">12. В колона A са показани час и минута на доставка, номер на интервал (хх) и </t>
  </si>
  <si>
    <t>Стойностите в "зелените" часове трябва да са равни на съгласуваните (matched) в MMS.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</si>
</sst>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yyyy\-mm\-dd\ hh:mm:ss"/>
  </numFmts>
  <fonts count="3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1"/>
      <color rgb="FF3F3F76"/>
      <name val="Calibri"/>
      <family val="2"/>
      <scheme val="minor"/>
    </font>
    <font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27" fillId="25" borderId="20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7" borderId="2" applyNumberFormat="0" applyAlignment="0" applyProtection="0"/>
    <xf numFmtId="0" fontId="18" fillId="0" borderId="8" applyNumberFormat="0" applyFill="0" applyAlignment="0" applyProtection="0"/>
    <xf numFmtId="0" fontId="12" fillId="22" borderId="9" applyNumberFormat="0" applyFon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0" fontId="3" fillId="24" borderId="11" xfId="0" applyFont="1" applyFill="1" applyBorder="1" applyAlignment="1" applyProtection="1">
      <protection locked="0"/>
    </xf>
    <xf numFmtId="14" fontId="4" fillId="24" borderId="14" xfId="0" applyNumberFormat="1" applyFont="1" applyFill="1" applyBorder="1" applyAlignment="1" applyProtection="1">
      <alignment horizontal="left"/>
      <protection locked="0"/>
    </xf>
    <xf numFmtId="0" fontId="4" fillId="24" borderId="16" xfId="0" applyNumberFormat="1" applyFont="1" applyFill="1" applyBorder="1" applyAlignment="1" applyProtection="1">
      <alignment horizontal="left"/>
      <protection locked="0"/>
    </xf>
    <xf numFmtId="0" fontId="2" fillId="23" borderId="13" xfId="0" applyFont="1" applyFill="1" applyBorder="1" applyProtection="1"/>
    <xf numFmtId="0" fontId="25" fillId="0" borderId="12" xfId="0" applyFont="1" applyBorder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23" borderId="15" xfId="0" applyFont="1" applyFill="1" applyBorder="1" applyProtection="1"/>
    <xf numFmtId="0" fontId="4" fillId="26" borderId="16" xfId="0" applyNumberFormat="1" applyFont="1" applyFill="1" applyBorder="1" applyAlignment="1" applyProtection="1">
      <alignment horizontal="left"/>
    </xf>
    <xf numFmtId="0" fontId="4" fillId="26" borderId="10" xfId="0" applyFont="1" applyFill="1" applyBorder="1" applyAlignment="1" applyProtection="1">
      <alignment horizontal="left"/>
    </xf>
    <xf numFmtId="164" fontId="0" fillId="26" borderId="10" xfId="0" applyNumberFormat="1" applyFill="1" applyBorder="1" applyAlignment="1" applyProtection="1">
      <alignment horizontal="left"/>
    </xf>
    <xf numFmtId="0" fontId="26" fillId="0" borderId="0" xfId="0" applyFont="1" applyProtection="1"/>
    <xf numFmtId="164" fontId="12" fillId="26" borderId="10" xfId="0" applyNumberFormat="1" applyFont="1" applyFill="1" applyBorder="1" applyAlignment="1" applyProtection="1">
      <alignment horizontal="left"/>
    </xf>
    <xf numFmtId="0" fontId="0" fillId="26" borderId="16" xfId="0" applyFill="1" applyBorder="1" applyAlignment="1" applyProtection="1">
      <alignment horizontal="left"/>
    </xf>
    <xf numFmtId="0" fontId="0" fillId="0" borderId="0" xfId="0" applyFill="1" applyProtection="1"/>
    <xf numFmtId="0" fontId="2" fillId="23" borderId="10" xfId="0" applyFont="1" applyFill="1" applyBorder="1" applyProtection="1"/>
    <xf numFmtId="49" fontId="0" fillId="26" borderId="16" xfId="0" applyNumberFormat="1" applyFill="1" applyBorder="1" applyAlignment="1" applyProtection="1">
      <alignment horizontal="left"/>
    </xf>
    <xf numFmtId="165" fontId="0" fillId="26" borderId="16" xfId="0" applyNumberFormat="1" applyFill="1" applyBorder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5" fillId="25" borderId="17" xfId="28" applyFont="1" applyBorder="1" applyProtection="1"/>
    <xf numFmtId="0" fontId="2" fillId="23" borderId="18" xfId="0" applyFont="1" applyFill="1" applyBorder="1" applyProtection="1"/>
    <xf numFmtId="0" fontId="5" fillId="25" borderId="19" xfId="28" applyFont="1" applyBorder="1" applyProtection="1"/>
    <xf numFmtId="0" fontId="2" fillId="0" borderId="0" xfId="0" applyFont="1" applyProtection="1"/>
    <xf numFmtId="0" fontId="0" fillId="26" borderId="10" xfId="0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7" borderId="16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2" fillId="0" borderId="0" xfId="0" applyFont="1" applyProtection="1"/>
    <xf numFmtId="0" fontId="4" fillId="27" borderId="10" xfId="0" applyFont="1" applyFill="1" applyBorder="1" applyAlignment="1" applyProtection="1">
      <alignment horizontal="left"/>
    </xf>
    <xf numFmtId="165" fontId="0" fillId="26" borderId="16" xfId="0" applyNumberFormat="1" applyFill="1" applyBorder="1" applyAlignment="1" applyProtection="1">
      <alignment horizontal="left" wrapText="1"/>
    </xf>
    <xf numFmtId="14" fontId="3" fillId="0" borderId="0" xfId="0" applyNumberFormat="1" applyFont="1" applyBorder="1" applyAlignment="1" applyProtection="1"/>
    <xf numFmtId="0" fontId="12" fillId="27" borderId="16" xfId="0" applyFont="1" applyFill="1" applyBorder="1" applyAlignment="1" applyProtection="1">
      <alignment horizontal="left"/>
      <protection locked="0"/>
    </xf>
    <xf numFmtId="22" fontId="0" fillId="0" borderId="0" xfId="0" applyNumberFormat="1" applyProtection="1"/>
    <xf numFmtId="0" fontId="12" fillId="27" borderId="16" xfId="0" applyFont="1" applyFill="1" applyBorder="1" applyAlignment="1" applyProtection="1">
      <alignment horizontal="left"/>
    </xf>
    <xf numFmtId="0" fontId="4" fillId="24" borderId="16" xfId="0" applyNumberFormat="1" applyFont="1" applyFill="1" applyBorder="1" applyAlignment="1" applyProtection="1">
      <alignment horizontal="center"/>
      <protection locked="0"/>
    </xf>
    <xf numFmtId="0" fontId="4" fillId="27" borderId="10" xfId="0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ingabe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3">
    <dxf>
      <fill>
        <patternFill>
          <bgColor rgb="FFFFFFCC"/>
        </patternFill>
      </fill>
    </dxf>
    <dxf>
      <border>
        <bottom style="thin">
          <color auto="1"/>
        </bottom>
        <vertical/>
        <horizontal/>
      </border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attachedToolbars" Target="attachedToolbars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723900</xdr:colOff>
          <xdr:row>4</xdr:row>
          <xdr:rowOff>85725</xdr:rowOff>
        </xdr:from>
        <xdr:to>
          <xdr:col>3</xdr:col>
          <xdr:colOff>1323975</xdr:colOff>
          <xdr:row>9</xdr:row>
          <xdr:rowOff>57150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bg-BG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Създай TPS в XML формат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41"/>
  <sheetViews>
    <sheetView tabSelected="1" zoomScaleNormal="100" workbookViewId="0">
      <selection activeCell="A28" sqref="A28"/>
    </sheetView>
  </sheetViews>
  <sheetFormatPr defaultColWidth="11.42578125" defaultRowHeight="12.75" x14ac:dyDescent="0.2"/>
  <cols>
    <col min="1" max="1" width="42" style="27" customWidth="1"/>
    <col min="2" max="2" width="20.7109375" style="17" customWidth="1"/>
    <col min="3" max="6" width="20.7109375" style="9" customWidth="1"/>
    <col min="7" max="7" width="18.7109375" style="9" customWidth="1"/>
    <col min="8" max="10" width="17.7109375" style="9" customWidth="1"/>
    <col min="11" max="16384" width="11.42578125" style="9"/>
  </cols>
  <sheetData>
    <row r="1" spans="1:12" ht="13.5" thickBot="1" x14ac:dyDescent="0.25">
      <c r="A1" s="4" t="s">
        <v>7</v>
      </c>
      <c r="B1" s="2">
        <f ca="1">TODAY()</f>
        <v>44711</v>
      </c>
      <c r="C1" s="5" t="s">
        <v>38</v>
      </c>
      <c r="D1" s="1" t="str">
        <f ca="1">LEFT(CELL("filename"),FIND("[",CELL("filename"))-1)</f>
        <v>O:\PROJECTS\15' ISP Implementation\Web\</v>
      </c>
      <c r="E1" s="6"/>
      <c r="F1" s="38"/>
      <c r="G1" s="8"/>
      <c r="H1" s="7"/>
      <c r="I1" s="6"/>
      <c r="J1" s="6"/>
      <c r="K1" s="6"/>
      <c r="L1" s="6"/>
    </row>
    <row r="2" spans="1:12" x14ac:dyDescent="0.2">
      <c r="A2" s="10" t="s">
        <v>12</v>
      </c>
      <c r="B2" s="11" t="str">
        <f ca="1">CONCATENATE("TPS_",B7)&amp;IF(INT(B1)=TODAY(),"_IDM","")</f>
        <v>TPS___X_my_EIC_code__IDM</v>
      </c>
      <c r="F2" s="7"/>
      <c r="G2" s="8"/>
      <c r="H2" s="7"/>
      <c r="K2" s="6"/>
      <c r="L2" s="6"/>
    </row>
    <row r="3" spans="1:12" x14ac:dyDescent="0.2">
      <c r="A3" s="10" t="s">
        <v>10</v>
      </c>
      <c r="B3" s="12">
        <f>MAX($23:$23)</f>
        <v>1</v>
      </c>
      <c r="C3" s="40"/>
      <c r="H3" s="7"/>
    </row>
    <row r="4" spans="1:12" x14ac:dyDescent="0.2">
      <c r="A4" s="10" t="s">
        <v>9</v>
      </c>
      <c r="B4" s="13" t="s">
        <v>0</v>
      </c>
      <c r="E4" s="14" t="s">
        <v>39</v>
      </c>
      <c r="H4" s="7"/>
    </row>
    <row r="5" spans="1:12" x14ac:dyDescent="0.2">
      <c r="A5" s="10" t="s">
        <v>8</v>
      </c>
      <c r="B5" s="15" t="s">
        <v>59</v>
      </c>
      <c r="E5" s="17" t="s">
        <v>58</v>
      </c>
      <c r="F5" s="17"/>
      <c r="G5" s="17"/>
      <c r="H5" s="7"/>
    </row>
    <row r="6" spans="1:12" x14ac:dyDescent="0.2">
      <c r="A6" s="10" t="s">
        <v>11</v>
      </c>
      <c r="B6" s="16" t="s">
        <v>0</v>
      </c>
      <c r="E6" s="9" t="s">
        <v>46</v>
      </c>
      <c r="F6" s="17"/>
      <c r="G6" s="17"/>
      <c r="H6" s="7"/>
    </row>
    <row r="7" spans="1:12" x14ac:dyDescent="0.2">
      <c r="A7" s="18" t="str">
        <f>IF(OR(LEN(B7)=16,B8&lt;&gt;"A01"),"Изпращач на файла -  ID:","Изпращач на файла -  ID: - ПРОВЕРИ КОДА!!!")</f>
        <v>Изпращач на файла -  ID:</v>
      </c>
      <c r="B7" s="41" t="s">
        <v>60</v>
      </c>
      <c r="E7" s="9" t="s">
        <v>40</v>
      </c>
      <c r="H7" s="7"/>
    </row>
    <row r="8" spans="1:12" x14ac:dyDescent="0.2">
      <c r="A8" s="10" t="s">
        <v>13</v>
      </c>
      <c r="B8" s="16" t="s">
        <v>0</v>
      </c>
      <c r="E8" s="35" t="s">
        <v>63</v>
      </c>
      <c r="H8" s="7"/>
    </row>
    <row r="9" spans="1:12" x14ac:dyDescent="0.2">
      <c r="A9" s="10" t="s">
        <v>14</v>
      </c>
      <c r="B9" s="16" t="s">
        <v>0</v>
      </c>
      <c r="E9" s="9" t="s">
        <v>41</v>
      </c>
    </row>
    <row r="10" spans="1:12" x14ac:dyDescent="0.2">
      <c r="A10" s="10" t="s">
        <v>36</v>
      </c>
      <c r="B10" s="19" t="s">
        <v>4</v>
      </c>
      <c r="E10" s="35" t="s">
        <v>53</v>
      </c>
    </row>
    <row r="11" spans="1:12" x14ac:dyDescent="0.2">
      <c r="A11" s="10" t="s">
        <v>15</v>
      </c>
      <c r="B11" s="16" t="s">
        <v>0</v>
      </c>
      <c r="E11" s="35" t="s">
        <v>54</v>
      </c>
    </row>
    <row r="12" spans="1:12" x14ac:dyDescent="0.2">
      <c r="A12" s="10" t="s">
        <v>16</v>
      </c>
      <c r="B12" s="20" t="s">
        <v>3</v>
      </c>
      <c r="C12" s="21"/>
      <c r="D12" s="22"/>
      <c r="E12" s="9" t="s">
        <v>42</v>
      </c>
    </row>
    <row r="13" spans="1:12" x14ac:dyDescent="0.2">
      <c r="A13" s="10" t="s">
        <v>17</v>
      </c>
      <c r="B13" s="20">
        <f ca="1">NOW()-(IF(MATCH(B1-1,DATE(YEAR(B1-1),{1;4;11},1)-WEEKDAY(DATE(YEAR(B1-1),{1;4;11},7)))=2,3,2))/24</f>
        <v>44711.380396180553</v>
      </c>
      <c r="C13" s="23"/>
      <c r="E13" s="9" t="s">
        <v>43</v>
      </c>
    </row>
    <row r="14" spans="1:12" x14ac:dyDescent="0.2">
      <c r="A14" s="10" t="s">
        <v>23</v>
      </c>
      <c r="B14" s="37">
        <f ca="1">IF(B1="","",B1-(IF(MATCH(B1-1,DATE(YEAR(B1-1),{1;4;11},1)-WEEKDAY(DATE(YEAR(B1-1),{1;4;11},7)))=2,3,2))/24)</f>
        <v>44710.875</v>
      </c>
      <c r="C14" s="23"/>
      <c r="E14" s="9" t="s">
        <v>55</v>
      </c>
    </row>
    <row r="15" spans="1:12" x14ac:dyDescent="0.2">
      <c r="A15" s="10" t="s">
        <v>24</v>
      </c>
      <c r="B15" s="20">
        <f ca="1">IF(B1="","",B1+1-(IF(MATCH(B1,DATE(YEAR(B1),{1;4;11},1)-WEEKDAY(DATE(YEAR(B1),{1;4;11},7)))=2,3,2))/24)</f>
        <v>44711.875</v>
      </c>
      <c r="C15" s="21"/>
      <c r="E15" s="9" t="s">
        <v>56</v>
      </c>
    </row>
    <row r="16" spans="1:12" x14ac:dyDescent="0.2">
      <c r="A16" s="10" t="s">
        <v>18</v>
      </c>
      <c r="B16" s="24"/>
      <c r="E16" s="9" t="s">
        <v>44</v>
      </c>
    </row>
    <row r="17" spans="1:6" x14ac:dyDescent="0.2">
      <c r="A17" s="10" t="s">
        <v>19</v>
      </c>
      <c r="B17" s="16" t="s">
        <v>0</v>
      </c>
      <c r="E17" s="9" t="s">
        <v>57</v>
      </c>
    </row>
    <row r="18" spans="1:6" x14ac:dyDescent="0.2">
      <c r="A18" s="10" t="s">
        <v>20</v>
      </c>
      <c r="B18" s="24"/>
      <c r="E18" s="35" t="s">
        <v>65</v>
      </c>
    </row>
    <row r="19" spans="1:6" x14ac:dyDescent="0.2">
      <c r="A19" s="10" t="s">
        <v>21</v>
      </c>
      <c r="B19" s="16" t="s">
        <v>0</v>
      </c>
      <c r="E19" s="35" t="s">
        <v>64</v>
      </c>
    </row>
    <row r="20" spans="1:6" ht="13.5" thickBot="1" x14ac:dyDescent="0.25">
      <c r="A20" s="25" t="s">
        <v>22</v>
      </c>
      <c r="B20" s="26" t="s">
        <v>0</v>
      </c>
      <c r="E20" s="35" t="s">
        <v>66</v>
      </c>
    </row>
    <row r="21" spans="1:6" ht="13.5" customHeight="1" x14ac:dyDescent="0.2"/>
    <row r="22" spans="1:6" ht="12" customHeight="1" x14ac:dyDescent="0.2">
      <c r="A22" s="18" t="s">
        <v>51</v>
      </c>
      <c r="B22" s="43" t="str">
        <f>"TS "&amp;TEXT(COLUMN()-1,"000")</f>
        <v>TS 001</v>
      </c>
      <c r="C22" s="43" t="str">
        <f>"TS "&amp;TEXT(COLUMN()-1,"000")</f>
        <v>TS 002</v>
      </c>
      <c r="D22" s="36"/>
      <c r="E22" s="36"/>
      <c r="F22" s="36"/>
    </row>
    <row r="23" spans="1:6" x14ac:dyDescent="0.2">
      <c r="A23" s="18" t="s">
        <v>45</v>
      </c>
      <c r="B23" s="42">
        <v>1</v>
      </c>
      <c r="C23" s="42">
        <v>1</v>
      </c>
      <c r="D23" s="3"/>
      <c r="E23" s="3"/>
      <c r="F23" s="3"/>
    </row>
    <row r="24" spans="1:6" x14ac:dyDescent="0.2">
      <c r="A24" s="18" t="s">
        <v>25</v>
      </c>
      <c r="B24" s="16" t="s">
        <v>6</v>
      </c>
      <c r="C24" s="16" t="s">
        <v>6</v>
      </c>
      <c r="D24" s="16"/>
      <c r="E24" s="16"/>
      <c r="F24" s="16"/>
    </row>
    <row r="25" spans="1:6" ht="13.5" customHeight="1" x14ac:dyDescent="0.2">
      <c r="A25" s="18" t="s">
        <v>37</v>
      </c>
      <c r="B25" s="16" t="s">
        <v>1</v>
      </c>
      <c r="C25" s="16" t="s">
        <v>1</v>
      </c>
      <c r="D25" s="16"/>
      <c r="E25" s="16"/>
      <c r="F25" s="16"/>
    </row>
    <row r="26" spans="1:6" x14ac:dyDescent="0.2">
      <c r="A26" s="18" t="s">
        <v>26</v>
      </c>
      <c r="B26" s="16" t="s">
        <v>52</v>
      </c>
      <c r="C26" s="16" t="s">
        <v>52</v>
      </c>
      <c r="D26" s="16"/>
      <c r="E26" s="16"/>
      <c r="F26" s="16"/>
    </row>
    <row r="27" spans="1:6" x14ac:dyDescent="0.2">
      <c r="A27" s="18" t="s">
        <v>27</v>
      </c>
      <c r="B27" s="16" t="s">
        <v>5</v>
      </c>
      <c r="C27" s="16" t="s">
        <v>5</v>
      </c>
      <c r="D27" s="16"/>
      <c r="E27" s="16"/>
      <c r="F27" s="16"/>
    </row>
    <row r="28" spans="1:6" x14ac:dyDescent="0.2">
      <c r="A28" s="18" t="s">
        <v>29</v>
      </c>
      <c r="B28" s="16" t="s">
        <v>0</v>
      </c>
      <c r="C28" s="16" t="s">
        <v>0</v>
      </c>
      <c r="D28" s="16"/>
      <c r="E28" s="16"/>
      <c r="F28" s="16"/>
    </row>
    <row r="29" spans="1:6" x14ac:dyDescent="0.2">
      <c r="A29" s="18" t="s">
        <v>28</v>
      </c>
      <c r="B29" s="16" t="s">
        <v>5</v>
      </c>
      <c r="C29" s="16" t="s">
        <v>5</v>
      </c>
      <c r="D29" s="16"/>
      <c r="E29" s="16"/>
      <c r="F29" s="16"/>
    </row>
    <row r="30" spans="1:6" x14ac:dyDescent="0.2">
      <c r="A30" s="18" t="s">
        <v>30</v>
      </c>
      <c r="B30" s="16" t="s">
        <v>0</v>
      </c>
      <c r="C30" s="16" t="s">
        <v>0</v>
      </c>
      <c r="D30" s="16"/>
      <c r="E30" s="16"/>
      <c r="F30" s="16"/>
    </row>
    <row r="31" spans="1:6" x14ac:dyDescent="0.2">
      <c r="A31" s="18" t="s">
        <v>47</v>
      </c>
      <c r="B31" s="16"/>
      <c r="C31" s="16"/>
      <c r="D31" s="16"/>
      <c r="E31" s="16"/>
      <c r="F31" s="16"/>
    </row>
    <row r="32" spans="1:6" x14ac:dyDescent="0.2">
      <c r="A32" s="18" t="s">
        <v>31</v>
      </c>
      <c r="B32" s="16"/>
      <c r="C32" s="16"/>
      <c r="D32" s="16"/>
      <c r="E32" s="16"/>
      <c r="F32" s="16"/>
    </row>
    <row r="33" spans="1:6" x14ac:dyDescent="0.2">
      <c r="A33" s="18" t="str">
        <f>"Приемаща страна/ купувач: -  ID:"&amp;IF(OR(LEN(B33)=16,B34&lt;&gt;"A01"),," - ПРОВЕРИ КОДА!!!")</f>
        <v>Приемаща страна/ купувач: -  ID:</v>
      </c>
      <c r="B33" s="39" t="s">
        <v>61</v>
      </c>
      <c r="C33" s="39" t="s">
        <v>61</v>
      </c>
      <c r="D33" s="39"/>
      <c r="E33" s="39"/>
      <c r="F33" s="39"/>
    </row>
    <row r="34" spans="1:6" ht="12" customHeight="1" x14ac:dyDescent="0.2">
      <c r="A34" s="18" t="s">
        <v>49</v>
      </c>
      <c r="B34" s="16" t="s">
        <v>0</v>
      </c>
      <c r="C34" s="16" t="s">
        <v>0</v>
      </c>
      <c r="D34" s="16"/>
      <c r="E34" s="16"/>
      <c r="F34" s="16"/>
    </row>
    <row r="35" spans="1:6" ht="12" customHeight="1" x14ac:dyDescent="0.2">
      <c r="A35" s="18" t="str">
        <f>"Предаваща страна / продавач:"&amp;IF(OR(LEN(B33)=16,B34&lt;&gt;"A01"),," - ПРОВЕРИ КОДА!!!")</f>
        <v>Предаваща страна / продавач:</v>
      </c>
      <c r="B35" s="41" t="s">
        <v>62</v>
      </c>
      <c r="C35" s="41" t="s">
        <v>62</v>
      </c>
      <c r="D35" s="32"/>
      <c r="E35" s="32"/>
      <c r="F35" s="32"/>
    </row>
    <row r="36" spans="1:6" ht="12" customHeight="1" x14ac:dyDescent="0.2">
      <c r="A36" s="18" t="s">
        <v>48</v>
      </c>
      <c r="B36" s="16" t="s">
        <v>0</v>
      </c>
      <c r="C36" s="16" t="s">
        <v>0</v>
      </c>
      <c r="D36" s="16"/>
      <c r="E36" s="16"/>
      <c r="F36" s="16"/>
    </row>
    <row r="37" spans="1:6" ht="12" customHeight="1" x14ac:dyDescent="0.2">
      <c r="A37" s="18" t="s">
        <v>32</v>
      </c>
      <c r="B37" s="28"/>
      <c r="C37" s="28"/>
      <c r="D37" s="28"/>
      <c r="E37" s="28"/>
      <c r="F37" s="28"/>
    </row>
    <row r="38" spans="1:6" ht="12" customHeight="1" x14ac:dyDescent="0.2">
      <c r="A38" s="18" t="s">
        <v>35</v>
      </c>
      <c r="B38" s="28"/>
      <c r="C38" s="28"/>
      <c r="D38" s="28"/>
      <c r="E38" s="28"/>
      <c r="F38" s="28"/>
    </row>
    <row r="39" spans="1:6" x14ac:dyDescent="0.2">
      <c r="A39" s="18" t="s">
        <v>33</v>
      </c>
      <c r="B39" s="12" t="s">
        <v>2</v>
      </c>
      <c r="C39" s="12" t="s">
        <v>2</v>
      </c>
      <c r="D39" s="16"/>
      <c r="E39" s="16"/>
      <c r="F39" s="16"/>
    </row>
    <row r="40" spans="1:6" x14ac:dyDescent="0.2">
      <c r="A40" s="18" t="s">
        <v>34</v>
      </c>
      <c r="B40" s="12" t="s">
        <v>50</v>
      </c>
      <c r="C40" s="12" t="s">
        <v>50</v>
      </c>
      <c r="D40" s="12"/>
      <c r="E40" s="12"/>
      <c r="F40" s="12"/>
    </row>
    <row r="41" spans="1:6" s="31" customFormat="1" x14ac:dyDescent="0.2">
      <c r="A41" s="29" t="str">
        <f ca="1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+00:00:00 - 00:15:00    (01)   &lt;23:25:00</v>
      </c>
      <c r="B41" s="30">
        <v>0</v>
      </c>
      <c r="C41" s="30">
        <v>0</v>
      </c>
      <c r="D41" s="30"/>
    </row>
    <row r="42" spans="1:6" s="31" customFormat="1" x14ac:dyDescent="0.2">
      <c r="A42" s="29" t="str">
        <f t="shared" ref="A42:A105" ca="1" si="0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+00:15:00 - 00:30:00    (02)   &lt;23:40:00</v>
      </c>
      <c r="B42" s="30">
        <f>B41</f>
        <v>0</v>
      </c>
      <c r="C42" s="30">
        <f>C41</f>
        <v>0</v>
      </c>
      <c r="D42" s="30"/>
    </row>
    <row r="43" spans="1:6" s="31" customFormat="1" x14ac:dyDescent="0.2">
      <c r="A43" s="29" t="str">
        <f t="shared" ca="1" si="0"/>
        <v>+00:30:00 - 00:45:00    (03)   &lt;23:55:00</v>
      </c>
      <c r="B43" s="30">
        <f t="shared" ref="B43:C58" si="1">B42</f>
        <v>0</v>
      </c>
      <c r="C43" s="30">
        <f t="shared" si="1"/>
        <v>0</v>
      </c>
      <c r="D43" s="30"/>
    </row>
    <row r="44" spans="1:6" s="31" customFormat="1" x14ac:dyDescent="0.2">
      <c r="A44" s="29" t="str">
        <f t="shared" ca="1" si="0"/>
        <v>+00:45:00 - 01:00:00    (04)   &lt;00:10:00</v>
      </c>
      <c r="B44" s="30">
        <f t="shared" si="1"/>
        <v>0</v>
      </c>
      <c r="C44" s="30">
        <f t="shared" si="1"/>
        <v>0</v>
      </c>
      <c r="D44" s="30"/>
    </row>
    <row r="45" spans="1:6" s="31" customFormat="1" x14ac:dyDescent="0.2">
      <c r="A45" s="29" t="str">
        <f t="shared" ca="1" si="0"/>
        <v>+01:00:00 - 01:15:00    (05)   &lt;00:25:00</v>
      </c>
      <c r="B45" s="30">
        <f t="shared" si="1"/>
        <v>0</v>
      </c>
      <c r="C45" s="30">
        <f t="shared" si="1"/>
        <v>0</v>
      </c>
      <c r="D45" s="30"/>
    </row>
    <row r="46" spans="1:6" s="31" customFormat="1" x14ac:dyDescent="0.2">
      <c r="A46" s="29" t="str">
        <f t="shared" ca="1" si="0"/>
        <v>+01:15:00 - 01:30:00    (06)   &lt;00:40:00</v>
      </c>
      <c r="B46" s="30">
        <f t="shared" si="1"/>
        <v>0</v>
      </c>
      <c r="C46" s="30">
        <f t="shared" si="1"/>
        <v>0</v>
      </c>
      <c r="D46" s="30"/>
    </row>
    <row r="47" spans="1:6" s="31" customFormat="1" x14ac:dyDescent="0.2">
      <c r="A47" s="29" t="str">
        <f t="shared" ca="1" si="0"/>
        <v>+01:30:00 - 01:45:00    (07)   &lt;00:55:00</v>
      </c>
      <c r="B47" s="30">
        <f t="shared" si="1"/>
        <v>0</v>
      </c>
      <c r="C47" s="30">
        <f t="shared" si="1"/>
        <v>0</v>
      </c>
      <c r="D47" s="30"/>
    </row>
    <row r="48" spans="1:6" s="31" customFormat="1" x14ac:dyDescent="0.2">
      <c r="A48" s="29" t="str">
        <f t="shared" ca="1" si="0"/>
        <v>+01:45:00 - 02:00:00    (08)   &lt;01:10:00</v>
      </c>
      <c r="B48" s="30">
        <f t="shared" si="1"/>
        <v>0</v>
      </c>
      <c r="C48" s="30">
        <f t="shared" si="1"/>
        <v>0</v>
      </c>
      <c r="D48" s="30"/>
    </row>
    <row r="49" spans="1:4" s="31" customFormat="1" x14ac:dyDescent="0.2">
      <c r="A49" s="29" t="str">
        <f t="shared" ca="1" si="0"/>
        <v>+02:00:00 - 02:15:00    (09)   &lt;01:25:00</v>
      </c>
      <c r="B49" s="30">
        <f t="shared" si="1"/>
        <v>0</v>
      </c>
      <c r="C49" s="30">
        <f t="shared" si="1"/>
        <v>0</v>
      </c>
      <c r="D49" s="30"/>
    </row>
    <row r="50" spans="1:4" s="31" customFormat="1" x14ac:dyDescent="0.2">
      <c r="A50" s="29" t="str">
        <f t="shared" ca="1" si="0"/>
        <v>+02:15:00 - 02:30:00    (10)   &lt;01:40:00</v>
      </c>
      <c r="B50" s="30">
        <f t="shared" si="1"/>
        <v>0</v>
      </c>
      <c r="C50" s="30">
        <f t="shared" si="1"/>
        <v>0</v>
      </c>
      <c r="D50" s="30"/>
    </row>
    <row r="51" spans="1:4" s="31" customFormat="1" x14ac:dyDescent="0.2">
      <c r="A51" s="29" t="str">
        <f t="shared" ca="1" si="0"/>
        <v>+02:30:00 - 02:45:00    (11)   &lt;01:55:00</v>
      </c>
      <c r="B51" s="30">
        <f t="shared" si="1"/>
        <v>0</v>
      </c>
      <c r="C51" s="30">
        <f t="shared" si="1"/>
        <v>0</v>
      </c>
      <c r="D51" s="30"/>
    </row>
    <row r="52" spans="1:4" s="31" customFormat="1" x14ac:dyDescent="0.2">
      <c r="A52" s="29" t="str">
        <f t="shared" ca="1" si="0"/>
        <v>+02:45:00 - 03:00:00    (12)   &lt;02:10:00</v>
      </c>
      <c r="B52" s="30">
        <f t="shared" si="1"/>
        <v>0</v>
      </c>
      <c r="C52" s="30">
        <f t="shared" si="1"/>
        <v>0</v>
      </c>
      <c r="D52" s="30"/>
    </row>
    <row r="53" spans="1:4" s="31" customFormat="1" x14ac:dyDescent="0.2">
      <c r="A53" s="29" t="str">
        <f t="shared" ca="1" si="0"/>
        <v>+03:00:00 - 03:15:00    (13)   &lt;02:25:00</v>
      </c>
      <c r="B53" s="30">
        <f t="shared" si="1"/>
        <v>0</v>
      </c>
      <c r="C53" s="30">
        <f t="shared" si="1"/>
        <v>0</v>
      </c>
      <c r="D53" s="30"/>
    </row>
    <row r="54" spans="1:4" s="31" customFormat="1" x14ac:dyDescent="0.2">
      <c r="A54" s="29" t="str">
        <f t="shared" ca="1" si="0"/>
        <v>+03:15:00 - 03:30:00    (14)   &lt;02:40:00</v>
      </c>
      <c r="B54" s="30">
        <f t="shared" si="1"/>
        <v>0</v>
      </c>
      <c r="C54" s="30">
        <f t="shared" si="1"/>
        <v>0</v>
      </c>
      <c r="D54" s="30"/>
    </row>
    <row r="55" spans="1:4" s="31" customFormat="1" x14ac:dyDescent="0.2">
      <c r="A55" s="29" t="str">
        <f t="shared" ca="1" si="0"/>
        <v>+03:30:00 - 03:45:00    (15)   &lt;02:55:00</v>
      </c>
      <c r="B55" s="30">
        <f t="shared" si="1"/>
        <v>0</v>
      </c>
      <c r="C55" s="30">
        <f t="shared" si="1"/>
        <v>0</v>
      </c>
      <c r="D55" s="30"/>
    </row>
    <row r="56" spans="1:4" s="31" customFormat="1" x14ac:dyDescent="0.2">
      <c r="A56" s="29" t="str">
        <f t="shared" ca="1" si="0"/>
        <v>+03:45:00 - 04:00:00    (16)   &lt;03:10:00</v>
      </c>
      <c r="B56" s="30">
        <f t="shared" si="1"/>
        <v>0</v>
      </c>
      <c r="C56" s="30">
        <f t="shared" si="1"/>
        <v>0</v>
      </c>
      <c r="D56" s="30"/>
    </row>
    <row r="57" spans="1:4" s="31" customFormat="1" x14ac:dyDescent="0.2">
      <c r="A57" s="29" t="str">
        <f t="shared" ca="1" si="0"/>
        <v>+04:00:00 - 04:15:00    (17)   &lt;03:25:00</v>
      </c>
      <c r="B57" s="30">
        <f t="shared" si="1"/>
        <v>0</v>
      </c>
      <c r="C57" s="30">
        <f t="shared" si="1"/>
        <v>0</v>
      </c>
      <c r="D57" s="30"/>
    </row>
    <row r="58" spans="1:4" s="31" customFormat="1" x14ac:dyDescent="0.2">
      <c r="A58" s="29" t="str">
        <f t="shared" ca="1" si="0"/>
        <v>+04:15:00 - 04:30:00    (18)   &lt;03:40:00</v>
      </c>
      <c r="B58" s="30">
        <f t="shared" si="1"/>
        <v>0</v>
      </c>
      <c r="C58" s="30">
        <f t="shared" si="1"/>
        <v>0</v>
      </c>
      <c r="D58" s="30"/>
    </row>
    <row r="59" spans="1:4" s="31" customFormat="1" x14ac:dyDescent="0.2">
      <c r="A59" s="29" t="str">
        <f t="shared" ca="1" si="0"/>
        <v>+04:30:00 - 04:45:00    (19)   &lt;03:55:00</v>
      </c>
      <c r="B59" s="30">
        <f t="shared" ref="B59:C74" si="2">B58</f>
        <v>0</v>
      </c>
      <c r="C59" s="30">
        <f t="shared" si="2"/>
        <v>0</v>
      </c>
      <c r="D59" s="30"/>
    </row>
    <row r="60" spans="1:4" s="31" customFormat="1" x14ac:dyDescent="0.2">
      <c r="A60" s="29" t="str">
        <f t="shared" ca="1" si="0"/>
        <v>+04:45:00 - 05:00:00    (20)   &lt;04:10:00</v>
      </c>
      <c r="B60" s="30">
        <f t="shared" si="2"/>
        <v>0</v>
      </c>
      <c r="C60" s="30">
        <f t="shared" si="2"/>
        <v>0</v>
      </c>
      <c r="D60" s="30"/>
    </row>
    <row r="61" spans="1:4" s="31" customFormat="1" x14ac:dyDescent="0.2">
      <c r="A61" s="29" t="str">
        <f t="shared" ca="1" si="0"/>
        <v>+05:00:00 - 05:15:00    (21)   &lt;04:25:00</v>
      </c>
      <c r="B61" s="30">
        <f t="shared" si="2"/>
        <v>0</v>
      </c>
      <c r="C61" s="30">
        <f t="shared" si="2"/>
        <v>0</v>
      </c>
      <c r="D61" s="30"/>
    </row>
    <row r="62" spans="1:4" s="31" customFormat="1" x14ac:dyDescent="0.2">
      <c r="A62" s="29" t="str">
        <f t="shared" ca="1" si="0"/>
        <v>+05:15:00 - 05:30:00    (22)   &lt;04:40:00</v>
      </c>
      <c r="B62" s="30">
        <f t="shared" si="2"/>
        <v>0</v>
      </c>
      <c r="C62" s="30">
        <f t="shared" si="2"/>
        <v>0</v>
      </c>
      <c r="D62" s="30"/>
    </row>
    <row r="63" spans="1:4" s="31" customFormat="1" x14ac:dyDescent="0.2">
      <c r="A63" s="29" t="str">
        <f t="shared" ca="1" si="0"/>
        <v>+05:30:00 - 05:45:00    (23)   &lt;04:55:00</v>
      </c>
      <c r="B63" s="30">
        <f t="shared" si="2"/>
        <v>0</v>
      </c>
      <c r="C63" s="30">
        <f t="shared" si="2"/>
        <v>0</v>
      </c>
      <c r="D63" s="30"/>
    </row>
    <row r="64" spans="1:4" s="31" customFormat="1" x14ac:dyDescent="0.2">
      <c r="A64" s="29" t="str">
        <f t="shared" ca="1" si="0"/>
        <v>+05:45:00 - 06:00:00    (24)   &lt;05:10:00</v>
      </c>
      <c r="B64" s="30">
        <f t="shared" si="2"/>
        <v>0</v>
      </c>
      <c r="C64" s="30">
        <f t="shared" si="2"/>
        <v>0</v>
      </c>
      <c r="D64" s="30"/>
    </row>
    <row r="65" spans="1:4" s="31" customFormat="1" x14ac:dyDescent="0.2">
      <c r="A65" s="29" t="str">
        <f t="shared" ca="1" si="0"/>
        <v>+06:00:00 - 06:15:00    (25)   &lt;05:25:00</v>
      </c>
      <c r="B65" s="30">
        <f t="shared" si="2"/>
        <v>0</v>
      </c>
      <c r="C65" s="30">
        <f t="shared" si="2"/>
        <v>0</v>
      </c>
      <c r="D65" s="30"/>
    </row>
    <row r="66" spans="1:4" s="31" customFormat="1" x14ac:dyDescent="0.2">
      <c r="A66" s="29" t="str">
        <f t="shared" ca="1" si="0"/>
        <v>+06:15:00 - 06:30:00    (26)   &lt;05:40:00</v>
      </c>
      <c r="B66" s="30">
        <f t="shared" si="2"/>
        <v>0</v>
      </c>
      <c r="C66" s="30">
        <f t="shared" si="2"/>
        <v>0</v>
      </c>
      <c r="D66" s="30"/>
    </row>
    <row r="67" spans="1:4" s="31" customFormat="1" x14ac:dyDescent="0.2">
      <c r="A67" s="29" t="str">
        <f t="shared" ca="1" si="0"/>
        <v>+06:30:00 - 06:45:00    (27)   &lt;05:55:00</v>
      </c>
      <c r="B67" s="30">
        <f t="shared" si="2"/>
        <v>0</v>
      </c>
      <c r="C67" s="30">
        <f t="shared" si="2"/>
        <v>0</v>
      </c>
      <c r="D67" s="30"/>
    </row>
    <row r="68" spans="1:4" s="31" customFormat="1" x14ac:dyDescent="0.2">
      <c r="A68" s="29" t="str">
        <f t="shared" ca="1" si="0"/>
        <v>+06:45:00 - 07:00:00    (28)   &lt;06:10:00</v>
      </c>
      <c r="B68" s="30">
        <f t="shared" si="2"/>
        <v>0</v>
      </c>
      <c r="C68" s="30">
        <f t="shared" si="2"/>
        <v>0</v>
      </c>
      <c r="D68" s="30"/>
    </row>
    <row r="69" spans="1:4" s="31" customFormat="1" x14ac:dyDescent="0.2">
      <c r="A69" s="29" t="str">
        <f t="shared" ca="1" si="0"/>
        <v>+07:00:00 - 07:15:00    (29)   &lt;06:25:00</v>
      </c>
      <c r="B69" s="30">
        <f t="shared" si="2"/>
        <v>0</v>
      </c>
      <c r="C69" s="30">
        <f t="shared" si="2"/>
        <v>0</v>
      </c>
      <c r="D69" s="30"/>
    </row>
    <row r="70" spans="1:4" s="31" customFormat="1" x14ac:dyDescent="0.2">
      <c r="A70" s="29" t="str">
        <f t="shared" ca="1" si="0"/>
        <v>+07:15:00 - 07:30:00    (30)   &lt;06:40:00</v>
      </c>
      <c r="B70" s="30">
        <f t="shared" si="2"/>
        <v>0</v>
      </c>
      <c r="C70" s="30">
        <f t="shared" si="2"/>
        <v>0</v>
      </c>
      <c r="D70" s="30"/>
    </row>
    <row r="71" spans="1:4" s="31" customFormat="1" x14ac:dyDescent="0.2">
      <c r="A71" s="29" t="str">
        <f t="shared" ca="1" si="0"/>
        <v>+07:30:00 - 07:45:00    (31)   &lt;06:55:00</v>
      </c>
      <c r="B71" s="30">
        <f t="shared" si="2"/>
        <v>0</v>
      </c>
      <c r="C71" s="30">
        <f t="shared" si="2"/>
        <v>0</v>
      </c>
      <c r="D71" s="30"/>
    </row>
    <row r="72" spans="1:4" s="31" customFormat="1" x14ac:dyDescent="0.2">
      <c r="A72" s="29" t="str">
        <f t="shared" ca="1" si="0"/>
        <v>+07:45:00 - 08:00:00    (32)   &lt;07:10:00</v>
      </c>
      <c r="B72" s="30">
        <f t="shared" si="2"/>
        <v>0</v>
      </c>
      <c r="C72" s="30">
        <f t="shared" si="2"/>
        <v>0</v>
      </c>
      <c r="D72" s="30"/>
    </row>
    <row r="73" spans="1:4" s="31" customFormat="1" x14ac:dyDescent="0.2">
      <c r="A73" s="29" t="str">
        <f t="shared" ca="1" si="0"/>
        <v>+08:00:00 - 08:15:00    (33)   &lt;07:25:00</v>
      </c>
      <c r="B73" s="30">
        <f t="shared" si="2"/>
        <v>0</v>
      </c>
      <c r="C73" s="30">
        <f t="shared" si="2"/>
        <v>0</v>
      </c>
      <c r="D73" s="30"/>
    </row>
    <row r="74" spans="1:4" s="31" customFormat="1" x14ac:dyDescent="0.2">
      <c r="A74" s="29" t="str">
        <f t="shared" ca="1" si="0"/>
        <v>+08:15:00 - 08:30:00    (34)   &lt;07:40:00</v>
      </c>
      <c r="B74" s="30">
        <f t="shared" si="2"/>
        <v>0</v>
      </c>
      <c r="C74" s="30">
        <f t="shared" si="2"/>
        <v>0</v>
      </c>
      <c r="D74" s="30"/>
    </row>
    <row r="75" spans="1:4" s="31" customFormat="1" x14ac:dyDescent="0.2">
      <c r="A75" s="29" t="str">
        <f t="shared" ca="1" si="0"/>
        <v>+08:30:00 - 08:45:00    (35)   &lt;07:55:00</v>
      </c>
      <c r="B75" s="30">
        <f t="shared" ref="B75:C90" si="3">B74</f>
        <v>0</v>
      </c>
      <c r="C75" s="30">
        <f t="shared" si="3"/>
        <v>0</v>
      </c>
      <c r="D75" s="30"/>
    </row>
    <row r="76" spans="1:4" s="31" customFormat="1" x14ac:dyDescent="0.2">
      <c r="A76" s="29" t="str">
        <f t="shared" ca="1" si="0"/>
        <v>+08:45:00 - 09:00:00    (36)   &lt;08:10:00</v>
      </c>
      <c r="B76" s="30">
        <f t="shared" si="3"/>
        <v>0</v>
      </c>
      <c r="C76" s="30">
        <f t="shared" si="3"/>
        <v>0</v>
      </c>
      <c r="D76" s="30"/>
    </row>
    <row r="77" spans="1:4" s="31" customFormat="1" x14ac:dyDescent="0.2">
      <c r="A77" s="29" t="str">
        <f t="shared" ca="1" si="0"/>
        <v>+09:00:00 - 09:15:00    (37)   &lt;08:25:00</v>
      </c>
      <c r="B77" s="30">
        <f t="shared" si="3"/>
        <v>0</v>
      </c>
      <c r="C77" s="30">
        <f t="shared" si="3"/>
        <v>0</v>
      </c>
      <c r="D77" s="30"/>
    </row>
    <row r="78" spans="1:4" s="31" customFormat="1" x14ac:dyDescent="0.2">
      <c r="A78" s="29" t="str">
        <f t="shared" ca="1" si="0"/>
        <v>+09:15:00 - 09:30:00    (38)   &lt;08:40:00</v>
      </c>
      <c r="B78" s="30">
        <f t="shared" si="3"/>
        <v>0</v>
      </c>
      <c r="C78" s="30">
        <f t="shared" si="3"/>
        <v>0</v>
      </c>
      <c r="D78" s="30"/>
    </row>
    <row r="79" spans="1:4" s="31" customFormat="1" x14ac:dyDescent="0.2">
      <c r="A79" s="29" t="str">
        <f t="shared" ca="1" si="0"/>
        <v>+09:30:00 - 09:45:00    (39)   &lt;08:55:00</v>
      </c>
      <c r="B79" s="30">
        <f t="shared" si="3"/>
        <v>0</v>
      </c>
      <c r="C79" s="30">
        <f t="shared" si="3"/>
        <v>0</v>
      </c>
      <c r="D79" s="30"/>
    </row>
    <row r="80" spans="1:4" s="31" customFormat="1" x14ac:dyDescent="0.2">
      <c r="A80" s="29" t="str">
        <f t="shared" ca="1" si="0"/>
        <v>+09:45:00 - 10:00:00    (40)   &lt;09:10:00</v>
      </c>
      <c r="B80" s="30">
        <f t="shared" si="3"/>
        <v>0</v>
      </c>
      <c r="C80" s="30">
        <f t="shared" si="3"/>
        <v>0</v>
      </c>
      <c r="D80" s="30"/>
    </row>
    <row r="81" spans="1:4" s="31" customFormat="1" x14ac:dyDescent="0.2">
      <c r="A81" s="29" t="str">
        <f t="shared" ca="1" si="0"/>
        <v>+10:00:00 - 10:15:00    (41)   &lt;09:25:00</v>
      </c>
      <c r="B81" s="30">
        <f t="shared" si="3"/>
        <v>0</v>
      </c>
      <c r="C81" s="30">
        <f t="shared" si="3"/>
        <v>0</v>
      </c>
      <c r="D81" s="30"/>
    </row>
    <row r="82" spans="1:4" s="31" customFormat="1" x14ac:dyDescent="0.2">
      <c r="A82" s="29" t="str">
        <f t="shared" ca="1" si="0"/>
        <v>+10:15:00 - 10:30:00    (42)   &lt;09:40:00</v>
      </c>
      <c r="B82" s="30">
        <f t="shared" si="3"/>
        <v>0</v>
      </c>
      <c r="C82" s="30">
        <f t="shared" si="3"/>
        <v>0</v>
      </c>
      <c r="D82" s="30"/>
    </row>
    <row r="83" spans="1:4" s="31" customFormat="1" x14ac:dyDescent="0.2">
      <c r="A83" s="29" t="str">
        <f t="shared" ca="1" si="0"/>
        <v>+10:30:00 - 10:45:00    (43)   &lt;09:55:00</v>
      </c>
      <c r="B83" s="30">
        <f t="shared" si="3"/>
        <v>0</v>
      </c>
      <c r="C83" s="30">
        <f t="shared" si="3"/>
        <v>0</v>
      </c>
      <c r="D83" s="30"/>
    </row>
    <row r="84" spans="1:4" s="31" customFormat="1" x14ac:dyDescent="0.2">
      <c r="A84" s="29" t="str">
        <f t="shared" ca="1" si="0"/>
        <v>+10:45:00 - 11:00:00    (44)   &lt;10:10:00</v>
      </c>
      <c r="B84" s="30">
        <f t="shared" si="3"/>
        <v>0</v>
      </c>
      <c r="C84" s="30">
        <f t="shared" si="3"/>
        <v>0</v>
      </c>
      <c r="D84" s="30"/>
    </row>
    <row r="85" spans="1:4" s="31" customFormat="1" x14ac:dyDescent="0.2">
      <c r="A85" s="29" t="str">
        <f t="shared" ca="1" si="0"/>
        <v>+11:00:00 - 11:15:00    (45)   &lt;10:25:00</v>
      </c>
      <c r="B85" s="30">
        <f t="shared" si="3"/>
        <v>0</v>
      </c>
      <c r="C85" s="30">
        <f t="shared" si="3"/>
        <v>0</v>
      </c>
      <c r="D85" s="30"/>
    </row>
    <row r="86" spans="1:4" s="31" customFormat="1" x14ac:dyDescent="0.2">
      <c r="A86" s="29" t="str">
        <f t="shared" ca="1" si="0"/>
        <v>+11:15:00 - 11:30:00    (46)   &lt;10:40:00</v>
      </c>
      <c r="B86" s="30">
        <f t="shared" si="3"/>
        <v>0</v>
      </c>
      <c r="C86" s="30">
        <f t="shared" si="3"/>
        <v>0</v>
      </c>
      <c r="D86" s="30"/>
    </row>
    <row r="87" spans="1:4" s="31" customFormat="1" x14ac:dyDescent="0.2">
      <c r="A87" s="29" t="str">
        <f t="shared" ca="1" si="0"/>
        <v>+11:30:00 - 11:45:00    (47)   &lt;10:55:00</v>
      </c>
      <c r="B87" s="30">
        <f t="shared" si="3"/>
        <v>0</v>
      </c>
      <c r="C87" s="30">
        <f t="shared" si="3"/>
        <v>0</v>
      </c>
      <c r="D87" s="30"/>
    </row>
    <row r="88" spans="1:4" s="31" customFormat="1" x14ac:dyDescent="0.2">
      <c r="A88" s="29" t="str">
        <f t="shared" ca="1" si="0"/>
        <v>+11:45:00 - 12:00:00    (48)   &lt;11:10:00</v>
      </c>
      <c r="B88" s="30">
        <f t="shared" si="3"/>
        <v>0</v>
      </c>
      <c r="C88" s="30">
        <f t="shared" si="3"/>
        <v>0</v>
      </c>
      <c r="D88" s="30"/>
    </row>
    <row r="89" spans="1:4" s="31" customFormat="1" x14ac:dyDescent="0.2">
      <c r="A89" s="29" t="str">
        <f t="shared" ca="1" si="0"/>
        <v>+12:00:00 - 12:15:00    (49)   &lt;11:25:00</v>
      </c>
      <c r="B89" s="30">
        <f t="shared" si="3"/>
        <v>0</v>
      </c>
      <c r="C89" s="30">
        <f t="shared" si="3"/>
        <v>0</v>
      </c>
      <c r="D89" s="30"/>
    </row>
    <row r="90" spans="1:4" s="31" customFormat="1" x14ac:dyDescent="0.2">
      <c r="A90" s="29" t="str">
        <f t="shared" ca="1" si="0"/>
        <v>+12:15:00 - 12:30:00    (50)   &lt;11:40:00</v>
      </c>
      <c r="B90" s="30">
        <f t="shared" si="3"/>
        <v>0</v>
      </c>
      <c r="C90" s="30">
        <f t="shared" si="3"/>
        <v>0</v>
      </c>
      <c r="D90" s="30"/>
    </row>
    <row r="91" spans="1:4" s="31" customFormat="1" x14ac:dyDescent="0.2">
      <c r="A91" s="29" t="str">
        <f t="shared" ca="1" si="0"/>
        <v>+12:30:00 - 12:45:00    (51)   &lt;11:55:00</v>
      </c>
      <c r="B91" s="30">
        <f t="shared" ref="B91:C106" si="4">B90</f>
        <v>0</v>
      </c>
      <c r="C91" s="30">
        <f t="shared" si="4"/>
        <v>0</v>
      </c>
      <c r="D91" s="30"/>
    </row>
    <row r="92" spans="1:4" s="31" customFormat="1" x14ac:dyDescent="0.2">
      <c r="A92" s="29" t="str">
        <f t="shared" ca="1" si="0"/>
        <v>+12:45:00 - 13:00:00    (52)   &lt;12:10:00</v>
      </c>
      <c r="B92" s="30">
        <f t="shared" si="4"/>
        <v>0</v>
      </c>
      <c r="C92" s="30">
        <f t="shared" si="4"/>
        <v>0</v>
      </c>
      <c r="D92" s="30"/>
    </row>
    <row r="93" spans="1:4" s="31" customFormat="1" x14ac:dyDescent="0.2">
      <c r="A93" s="29" t="str">
        <f t="shared" ca="1" si="0"/>
        <v>+13:00:00 - 13:15:00    (53)   &lt;12:25:00</v>
      </c>
      <c r="B93" s="30">
        <f t="shared" si="4"/>
        <v>0</v>
      </c>
      <c r="C93" s="30">
        <f t="shared" si="4"/>
        <v>0</v>
      </c>
      <c r="D93" s="30"/>
    </row>
    <row r="94" spans="1:4" s="31" customFormat="1" x14ac:dyDescent="0.2">
      <c r="A94" s="29" t="str">
        <f t="shared" ca="1" si="0"/>
        <v>+13:15:00 - 13:30:00    (54)   &lt;12:40:00</v>
      </c>
      <c r="B94" s="30">
        <f t="shared" si="4"/>
        <v>0</v>
      </c>
      <c r="C94" s="30">
        <f t="shared" si="4"/>
        <v>0</v>
      </c>
      <c r="D94" s="30"/>
    </row>
    <row r="95" spans="1:4" s="31" customFormat="1" x14ac:dyDescent="0.2">
      <c r="A95" s="29" t="str">
        <f t="shared" ca="1" si="0"/>
        <v>+13:30:00 - 13:45:00    (55)   &lt;12:55:00</v>
      </c>
      <c r="B95" s="30">
        <f t="shared" si="4"/>
        <v>0</v>
      </c>
      <c r="C95" s="30">
        <f t="shared" si="4"/>
        <v>0</v>
      </c>
      <c r="D95" s="30"/>
    </row>
    <row r="96" spans="1:4" s="31" customFormat="1" x14ac:dyDescent="0.2">
      <c r="A96" s="29" t="str">
        <f t="shared" ca="1" si="0"/>
        <v>+13:45:00 - 14:00:00    (56)   &lt;13:10:00</v>
      </c>
      <c r="B96" s="30">
        <f t="shared" si="4"/>
        <v>0</v>
      </c>
      <c r="C96" s="30">
        <f t="shared" si="4"/>
        <v>0</v>
      </c>
      <c r="D96" s="30"/>
    </row>
    <row r="97" spans="1:4" s="31" customFormat="1" x14ac:dyDescent="0.2">
      <c r="A97" s="29" t="str">
        <f t="shared" ca="1" si="0"/>
        <v>+14:00:00 - 14:15:00    (57)   &lt;13:25:00</v>
      </c>
      <c r="B97" s="30">
        <f t="shared" si="4"/>
        <v>0</v>
      </c>
      <c r="C97" s="30">
        <f t="shared" si="4"/>
        <v>0</v>
      </c>
      <c r="D97" s="30"/>
    </row>
    <row r="98" spans="1:4" s="31" customFormat="1" x14ac:dyDescent="0.2">
      <c r="A98" s="29" t="str">
        <f t="shared" ca="1" si="0"/>
        <v>+14:15:00 - 14:30:00    (58)   &lt;13:40:00</v>
      </c>
      <c r="B98" s="30">
        <f t="shared" si="4"/>
        <v>0</v>
      </c>
      <c r="C98" s="30">
        <f t="shared" si="4"/>
        <v>0</v>
      </c>
      <c r="D98" s="30"/>
    </row>
    <row r="99" spans="1:4" s="31" customFormat="1" x14ac:dyDescent="0.2">
      <c r="A99" s="29" t="str">
        <f t="shared" ca="1" si="0"/>
        <v>+14:30:00 - 14:45:00    (59)   &lt;13:55:00</v>
      </c>
      <c r="B99" s="30">
        <f t="shared" si="4"/>
        <v>0</v>
      </c>
      <c r="C99" s="30">
        <f t="shared" si="4"/>
        <v>0</v>
      </c>
      <c r="D99" s="30"/>
    </row>
    <row r="100" spans="1:4" s="31" customFormat="1" x14ac:dyDescent="0.2">
      <c r="A100" s="29" t="str">
        <f t="shared" ca="1" si="0"/>
        <v>+14:45:00 - 15:00:00    (60)   &lt;14:10:00</v>
      </c>
      <c r="B100" s="30">
        <f t="shared" si="4"/>
        <v>0</v>
      </c>
      <c r="C100" s="30">
        <f t="shared" si="4"/>
        <v>0</v>
      </c>
      <c r="D100" s="30"/>
    </row>
    <row r="101" spans="1:4" s="31" customFormat="1" x14ac:dyDescent="0.2">
      <c r="A101" s="29" t="str">
        <f t="shared" ca="1" si="0"/>
        <v>+15:00:00 - 15:15:00    (61)   &lt;14:25:00</v>
      </c>
      <c r="B101" s="30">
        <f t="shared" si="4"/>
        <v>0</v>
      </c>
      <c r="C101" s="30">
        <f t="shared" si="4"/>
        <v>0</v>
      </c>
      <c r="D101" s="30"/>
    </row>
    <row r="102" spans="1:4" s="31" customFormat="1" x14ac:dyDescent="0.2">
      <c r="A102" s="29" t="str">
        <f t="shared" ca="1" si="0"/>
        <v>+15:15:00 - 15:30:00    (62)   &lt;14:40:00</v>
      </c>
      <c r="B102" s="30">
        <f t="shared" si="4"/>
        <v>0</v>
      </c>
      <c r="C102" s="30">
        <f t="shared" si="4"/>
        <v>0</v>
      </c>
      <c r="D102" s="30"/>
    </row>
    <row r="103" spans="1:4" s="31" customFormat="1" x14ac:dyDescent="0.2">
      <c r="A103" s="29" t="str">
        <f t="shared" ca="1" si="0"/>
        <v>+15:30:00 - 15:45:00    (63)   &lt;14:55:00</v>
      </c>
      <c r="B103" s="30">
        <f t="shared" si="4"/>
        <v>0</v>
      </c>
      <c r="C103" s="30">
        <f t="shared" si="4"/>
        <v>0</v>
      </c>
      <c r="D103" s="30"/>
    </row>
    <row r="104" spans="1:4" s="31" customFormat="1" x14ac:dyDescent="0.2">
      <c r="A104" s="29" t="str">
        <f t="shared" ca="1" si="0"/>
        <v>+15:45:00 - 16:00:00    (64)   &lt;15:10:00</v>
      </c>
      <c r="B104" s="30">
        <f t="shared" si="4"/>
        <v>0</v>
      </c>
      <c r="C104" s="30">
        <f t="shared" si="4"/>
        <v>0</v>
      </c>
      <c r="D104" s="30"/>
    </row>
    <row r="105" spans="1:4" s="31" customFormat="1" x14ac:dyDescent="0.2">
      <c r="A105" s="29" t="str">
        <f t="shared" ca="1" si="0"/>
        <v>+16:00:00 - 16:15:00    (65)   &lt;15:25:00</v>
      </c>
      <c r="B105" s="30">
        <f t="shared" si="4"/>
        <v>0</v>
      </c>
      <c r="C105" s="30">
        <f t="shared" si="4"/>
        <v>0</v>
      </c>
      <c r="D105" s="30"/>
    </row>
    <row r="106" spans="1:4" s="31" customFormat="1" x14ac:dyDescent="0.2">
      <c r="A106" s="29" t="str">
        <f t="shared" ref="A106:A140" ca="1" si="5">IF(ROW()-40&lt;=ROUND(($B$15-$B$14)*IF($B$40="PT15M",96,24),2),"+"&amp;IF($B$40="PT15M",TEXT((ROW()-41)/96,"hh:mm:ss")&amp;" - "&amp;TEXT((ROW()-40)/96,"hh:mm:ss")&amp;"    ("&amp;TEXT(ROW()-40,"00")&amp;")",TEXT((ROW()-41)/24,"hh")&amp;":00:00 - "&amp;TEXT((ROW()-40)/24,"hh")&amp;":00:00")&amp;IF(ROUNDDOWN($B$1,0)=TODAY(),"   &lt;"&amp;TEXT(1+(ROW()-41)/96-35/1440,"hh:mm:ss"),""),"")</f>
        <v>+16:15:00 - 16:30:00    (66)   &lt;15:40:00</v>
      </c>
      <c r="B106" s="30">
        <f t="shared" si="4"/>
        <v>0</v>
      </c>
      <c r="C106" s="30">
        <f t="shared" si="4"/>
        <v>0</v>
      </c>
      <c r="D106" s="30"/>
    </row>
    <row r="107" spans="1:4" s="31" customFormat="1" x14ac:dyDescent="0.2">
      <c r="A107" s="29" t="str">
        <f t="shared" ca="1" si="5"/>
        <v>+16:30:00 - 16:45:00    (67)   &lt;15:55:00</v>
      </c>
      <c r="B107" s="30">
        <f t="shared" ref="B107:C122" si="6">B106</f>
        <v>0</v>
      </c>
      <c r="C107" s="30">
        <f t="shared" si="6"/>
        <v>0</v>
      </c>
      <c r="D107" s="30"/>
    </row>
    <row r="108" spans="1:4" s="31" customFormat="1" x14ac:dyDescent="0.2">
      <c r="A108" s="29" t="str">
        <f t="shared" ca="1" si="5"/>
        <v>+16:45:00 - 17:00:00    (68)   &lt;16:10:00</v>
      </c>
      <c r="B108" s="30">
        <f t="shared" si="6"/>
        <v>0</v>
      </c>
      <c r="C108" s="30">
        <f t="shared" si="6"/>
        <v>0</v>
      </c>
      <c r="D108" s="30"/>
    </row>
    <row r="109" spans="1:4" s="31" customFormat="1" x14ac:dyDescent="0.2">
      <c r="A109" s="29" t="str">
        <f t="shared" ca="1" si="5"/>
        <v>+17:00:00 - 17:15:00    (69)   &lt;16:25:00</v>
      </c>
      <c r="B109" s="30">
        <f t="shared" si="6"/>
        <v>0</v>
      </c>
      <c r="C109" s="30">
        <f t="shared" si="6"/>
        <v>0</v>
      </c>
      <c r="D109" s="30"/>
    </row>
    <row r="110" spans="1:4" s="31" customFormat="1" x14ac:dyDescent="0.2">
      <c r="A110" s="29" t="str">
        <f t="shared" ca="1" si="5"/>
        <v>+17:15:00 - 17:30:00    (70)   &lt;16:40:00</v>
      </c>
      <c r="B110" s="30">
        <f t="shared" si="6"/>
        <v>0</v>
      </c>
      <c r="C110" s="30">
        <f t="shared" si="6"/>
        <v>0</v>
      </c>
      <c r="D110" s="30"/>
    </row>
    <row r="111" spans="1:4" s="31" customFormat="1" x14ac:dyDescent="0.2">
      <c r="A111" s="29" t="str">
        <f t="shared" ca="1" si="5"/>
        <v>+17:30:00 - 17:45:00    (71)   &lt;16:55:00</v>
      </c>
      <c r="B111" s="30">
        <f t="shared" si="6"/>
        <v>0</v>
      </c>
      <c r="C111" s="30">
        <f t="shared" si="6"/>
        <v>0</v>
      </c>
      <c r="D111" s="30"/>
    </row>
    <row r="112" spans="1:4" s="31" customFormat="1" x14ac:dyDescent="0.2">
      <c r="A112" s="29" t="str">
        <f t="shared" ca="1" si="5"/>
        <v>+17:45:00 - 18:00:00    (72)   &lt;17:10:00</v>
      </c>
      <c r="B112" s="30">
        <f t="shared" si="6"/>
        <v>0</v>
      </c>
      <c r="C112" s="30">
        <f t="shared" si="6"/>
        <v>0</v>
      </c>
      <c r="D112" s="30"/>
    </row>
    <row r="113" spans="1:4" s="31" customFormat="1" x14ac:dyDescent="0.2">
      <c r="A113" s="29" t="str">
        <f t="shared" ca="1" si="5"/>
        <v>+18:00:00 - 18:15:00    (73)   &lt;17:25:00</v>
      </c>
      <c r="B113" s="30">
        <f t="shared" si="6"/>
        <v>0</v>
      </c>
      <c r="C113" s="30">
        <f t="shared" si="6"/>
        <v>0</v>
      </c>
      <c r="D113" s="30"/>
    </row>
    <row r="114" spans="1:4" s="31" customFormat="1" x14ac:dyDescent="0.2">
      <c r="A114" s="29" t="str">
        <f t="shared" ca="1" si="5"/>
        <v>+18:15:00 - 18:30:00    (74)   &lt;17:40:00</v>
      </c>
      <c r="B114" s="30">
        <f t="shared" si="6"/>
        <v>0</v>
      </c>
      <c r="C114" s="30">
        <f t="shared" si="6"/>
        <v>0</v>
      </c>
      <c r="D114" s="30"/>
    </row>
    <row r="115" spans="1:4" s="31" customFormat="1" x14ac:dyDescent="0.2">
      <c r="A115" s="29" t="str">
        <f t="shared" ca="1" si="5"/>
        <v>+18:30:00 - 18:45:00    (75)   &lt;17:55:00</v>
      </c>
      <c r="B115" s="30">
        <f t="shared" si="6"/>
        <v>0</v>
      </c>
      <c r="C115" s="30">
        <f t="shared" si="6"/>
        <v>0</v>
      </c>
      <c r="D115" s="30"/>
    </row>
    <row r="116" spans="1:4" s="31" customFormat="1" x14ac:dyDescent="0.2">
      <c r="A116" s="29" t="str">
        <f t="shared" ca="1" si="5"/>
        <v>+18:45:00 - 19:00:00    (76)   &lt;18:10:00</v>
      </c>
      <c r="B116" s="30">
        <f t="shared" si="6"/>
        <v>0</v>
      </c>
      <c r="C116" s="30">
        <f t="shared" si="6"/>
        <v>0</v>
      </c>
      <c r="D116" s="30"/>
    </row>
    <row r="117" spans="1:4" s="31" customFormat="1" x14ac:dyDescent="0.2">
      <c r="A117" s="29" t="str">
        <f t="shared" ca="1" si="5"/>
        <v>+19:00:00 - 19:15:00    (77)   &lt;18:25:00</v>
      </c>
      <c r="B117" s="30">
        <f t="shared" si="6"/>
        <v>0</v>
      </c>
      <c r="C117" s="30">
        <f t="shared" si="6"/>
        <v>0</v>
      </c>
      <c r="D117" s="30"/>
    </row>
    <row r="118" spans="1:4" s="31" customFormat="1" x14ac:dyDescent="0.2">
      <c r="A118" s="29" t="str">
        <f t="shared" ca="1" si="5"/>
        <v>+19:15:00 - 19:30:00    (78)   &lt;18:40:00</v>
      </c>
      <c r="B118" s="30">
        <f t="shared" si="6"/>
        <v>0</v>
      </c>
      <c r="C118" s="30">
        <f t="shared" si="6"/>
        <v>0</v>
      </c>
      <c r="D118" s="30"/>
    </row>
    <row r="119" spans="1:4" s="31" customFormat="1" x14ac:dyDescent="0.2">
      <c r="A119" s="29" t="str">
        <f t="shared" ca="1" si="5"/>
        <v>+19:30:00 - 19:45:00    (79)   &lt;18:55:00</v>
      </c>
      <c r="B119" s="30">
        <f t="shared" si="6"/>
        <v>0</v>
      </c>
      <c r="C119" s="30">
        <f t="shared" si="6"/>
        <v>0</v>
      </c>
      <c r="D119" s="30"/>
    </row>
    <row r="120" spans="1:4" s="31" customFormat="1" x14ac:dyDescent="0.2">
      <c r="A120" s="29" t="str">
        <f t="shared" ca="1" si="5"/>
        <v>+19:45:00 - 20:00:00    (80)   &lt;19:10:00</v>
      </c>
      <c r="B120" s="30">
        <f t="shared" si="6"/>
        <v>0</v>
      </c>
      <c r="C120" s="30">
        <f t="shared" si="6"/>
        <v>0</v>
      </c>
      <c r="D120" s="30"/>
    </row>
    <row r="121" spans="1:4" s="31" customFormat="1" x14ac:dyDescent="0.2">
      <c r="A121" s="29" t="str">
        <f t="shared" ca="1" si="5"/>
        <v>+20:00:00 - 20:15:00    (81)   &lt;19:25:00</v>
      </c>
      <c r="B121" s="30">
        <f t="shared" si="6"/>
        <v>0</v>
      </c>
      <c r="C121" s="30">
        <f t="shared" si="6"/>
        <v>0</v>
      </c>
      <c r="D121" s="30"/>
    </row>
    <row r="122" spans="1:4" s="31" customFormat="1" x14ac:dyDescent="0.2">
      <c r="A122" s="29" t="str">
        <f t="shared" ca="1" si="5"/>
        <v>+20:15:00 - 20:30:00    (82)   &lt;19:40:00</v>
      </c>
      <c r="B122" s="30">
        <f t="shared" si="6"/>
        <v>0</v>
      </c>
      <c r="C122" s="30">
        <f t="shared" si="6"/>
        <v>0</v>
      </c>
      <c r="D122" s="30"/>
    </row>
    <row r="123" spans="1:4" s="31" customFormat="1" x14ac:dyDescent="0.2">
      <c r="A123" s="29" t="str">
        <f t="shared" ca="1" si="5"/>
        <v>+20:30:00 - 20:45:00    (83)   &lt;19:55:00</v>
      </c>
      <c r="B123" s="30">
        <f t="shared" ref="B123:C136" si="7">B122</f>
        <v>0</v>
      </c>
      <c r="C123" s="30">
        <f t="shared" si="7"/>
        <v>0</v>
      </c>
      <c r="D123" s="30"/>
    </row>
    <row r="124" spans="1:4" s="31" customFormat="1" x14ac:dyDescent="0.2">
      <c r="A124" s="29" t="str">
        <f t="shared" ca="1" si="5"/>
        <v>+20:45:00 - 21:00:00    (84)   &lt;20:10:00</v>
      </c>
      <c r="B124" s="30">
        <f t="shared" si="7"/>
        <v>0</v>
      </c>
      <c r="C124" s="30">
        <f t="shared" si="7"/>
        <v>0</v>
      </c>
      <c r="D124" s="30"/>
    </row>
    <row r="125" spans="1:4" s="31" customFormat="1" x14ac:dyDescent="0.2">
      <c r="A125" s="29" t="str">
        <f t="shared" ca="1" si="5"/>
        <v>+21:00:00 - 21:15:00    (85)   &lt;20:25:00</v>
      </c>
      <c r="B125" s="30">
        <f t="shared" si="7"/>
        <v>0</v>
      </c>
      <c r="C125" s="30">
        <f t="shared" si="7"/>
        <v>0</v>
      </c>
      <c r="D125" s="30"/>
    </row>
    <row r="126" spans="1:4" s="31" customFormat="1" x14ac:dyDescent="0.2">
      <c r="A126" s="29" t="str">
        <f t="shared" ca="1" si="5"/>
        <v>+21:15:00 - 21:30:00    (86)   &lt;20:40:00</v>
      </c>
      <c r="B126" s="30">
        <f t="shared" si="7"/>
        <v>0</v>
      </c>
      <c r="C126" s="30">
        <f t="shared" si="7"/>
        <v>0</v>
      </c>
      <c r="D126" s="30"/>
    </row>
    <row r="127" spans="1:4" s="31" customFormat="1" x14ac:dyDescent="0.2">
      <c r="A127" s="29" t="str">
        <f t="shared" ca="1" si="5"/>
        <v>+21:30:00 - 21:45:00    (87)   &lt;20:55:00</v>
      </c>
      <c r="B127" s="30">
        <f t="shared" si="7"/>
        <v>0</v>
      </c>
      <c r="C127" s="30">
        <f t="shared" si="7"/>
        <v>0</v>
      </c>
      <c r="D127" s="30"/>
    </row>
    <row r="128" spans="1:4" s="31" customFormat="1" x14ac:dyDescent="0.2">
      <c r="A128" s="29" t="str">
        <f t="shared" ca="1" si="5"/>
        <v>+21:45:00 - 22:00:00    (88)   &lt;21:10:00</v>
      </c>
      <c r="B128" s="30">
        <f t="shared" si="7"/>
        <v>0</v>
      </c>
      <c r="C128" s="30">
        <f t="shared" si="7"/>
        <v>0</v>
      </c>
      <c r="D128" s="30"/>
    </row>
    <row r="129" spans="1:5" s="31" customFormat="1" x14ac:dyDescent="0.2">
      <c r="A129" s="29" t="str">
        <f t="shared" ca="1" si="5"/>
        <v>+22:00:00 - 22:15:00    (89)   &lt;21:25:00</v>
      </c>
      <c r="B129" s="30">
        <f t="shared" si="7"/>
        <v>0</v>
      </c>
      <c r="C129" s="30">
        <f t="shared" si="7"/>
        <v>0</v>
      </c>
      <c r="D129" s="30"/>
    </row>
    <row r="130" spans="1:5" s="31" customFormat="1" x14ac:dyDescent="0.2">
      <c r="A130" s="29" t="str">
        <f t="shared" ca="1" si="5"/>
        <v>+22:15:00 - 22:30:00    (90)   &lt;21:40:00</v>
      </c>
      <c r="B130" s="30">
        <f t="shared" si="7"/>
        <v>0</v>
      </c>
      <c r="C130" s="30">
        <f t="shared" si="7"/>
        <v>0</v>
      </c>
      <c r="D130" s="30"/>
    </row>
    <row r="131" spans="1:5" s="31" customFormat="1" x14ac:dyDescent="0.2">
      <c r="A131" s="29" t="str">
        <f t="shared" ca="1" si="5"/>
        <v>+22:30:00 - 22:45:00    (91)   &lt;21:55:00</v>
      </c>
      <c r="B131" s="30">
        <f t="shared" si="7"/>
        <v>0</v>
      </c>
      <c r="C131" s="30">
        <f t="shared" si="7"/>
        <v>0</v>
      </c>
      <c r="D131" s="30"/>
    </row>
    <row r="132" spans="1:5" s="31" customFormat="1" x14ac:dyDescent="0.2">
      <c r="A132" s="29" t="str">
        <f t="shared" ca="1" si="5"/>
        <v>+22:45:00 - 23:00:00    (92)   &lt;22:10:00</v>
      </c>
      <c r="B132" s="30">
        <f t="shared" si="7"/>
        <v>0</v>
      </c>
      <c r="C132" s="30">
        <f t="shared" si="7"/>
        <v>0</v>
      </c>
      <c r="D132" s="30"/>
    </row>
    <row r="133" spans="1:5" s="31" customFormat="1" x14ac:dyDescent="0.2">
      <c r="A133" s="29" t="str">
        <f t="shared" ca="1" si="5"/>
        <v>+23:00:00 - 23:15:00    (93)   &lt;22:25:00</v>
      </c>
      <c r="B133" s="30">
        <f t="shared" si="7"/>
        <v>0</v>
      </c>
      <c r="C133" s="30">
        <f t="shared" si="7"/>
        <v>0</v>
      </c>
      <c r="D133" s="30"/>
    </row>
    <row r="134" spans="1:5" s="31" customFormat="1" x14ac:dyDescent="0.2">
      <c r="A134" s="29" t="str">
        <f t="shared" ca="1" si="5"/>
        <v>+23:15:00 - 23:30:00    (94)   &lt;22:40:00</v>
      </c>
      <c r="B134" s="30">
        <f t="shared" si="7"/>
        <v>0</v>
      </c>
      <c r="C134" s="30">
        <f t="shared" si="7"/>
        <v>0</v>
      </c>
      <c r="D134" s="30"/>
    </row>
    <row r="135" spans="1:5" s="31" customFormat="1" x14ac:dyDescent="0.2">
      <c r="A135" s="29" t="str">
        <f t="shared" ca="1" si="5"/>
        <v>+23:30:00 - 23:45:00    (95)   &lt;22:55:00</v>
      </c>
      <c r="B135" s="30">
        <f t="shared" si="7"/>
        <v>0</v>
      </c>
      <c r="C135" s="30">
        <f t="shared" si="7"/>
        <v>0</v>
      </c>
      <c r="D135" s="30"/>
      <c r="E135" s="9"/>
    </row>
    <row r="136" spans="1:5" s="31" customFormat="1" x14ac:dyDescent="0.2">
      <c r="A136" s="29" t="str">
        <f t="shared" ca="1" si="5"/>
        <v>+23:45:00 - 00:00:00    (96)   &lt;23:10:00</v>
      </c>
      <c r="B136" s="30">
        <f t="shared" si="7"/>
        <v>0</v>
      </c>
      <c r="C136" s="30">
        <f t="shared" si="7"/>
        <v>0</v>
      </c>
      <c r="D136" s="30"/>
      <c r="E136" s="9"/>
    </row>
    <row r="137" spans="1:5" x14ac:dyDescent="0.2">
      <c r="A137" s="29" t="str">
        <f t="shared" ca="1" si="5"/>
        <v/>
      </c>
      <c r="B137" s="33"/>
    </row>
    <row r="138" spans="1:5" x14ac:dyDescent="0.2">
      <c r="A138" s="29" t="str">
        <f t="shared" ca="1" si="5"/>
        <v/>
      </c>
      <c r="B138" s="33"/>
    </row>
    <row r="139" spans="1:5" x14ac:dyDescent="0.2">
      <c r="A139" s="29" t="str">
        <f t="shared" ca="1" si="5"/>
        <v/>
      </c>
      <c r="B139" s="33"/>
    </row>
    <row r="140" spans="1:5" x14ac:dyDescent="0.2">
      <c r="A140" s="29" t="str">
        <f t="shared" ca="1" si="5"/>
        <v/>
      </c>
      <c r="B140" s="34"/>
    </row>
    <row r="141" spans="1:5" x14ac:dyDescent="0.2">
      <c r="A141" s="29"/>
    </row>
  </sheetData>
  <phoneticPr fontId="1" type="noConversion"/>
  <conditionalFormatting sqref="A41:A140">
    <cfRule type="expression" dxfId="2" priority="3">
      <formula>AND(INT($B$1)=TODAY(),TIMEVALUE(MID($A41,2,10))&lt;NOW()-TODAY()+TIMEVALUE("00:35:00"))</formula>
    </cfRule>
  </conditionalFormatting>
  <conditionalFormatting sqref="A41:Z140">
    <cfRule type="expression" dxfId="1" priority="1">
      <formula>AND(MID($A41,2,2)&lt;&gt;MID($A42,2,2),LEN(A41)&gt;0)</formula>
    </cfRule>
    <cfRule type="expression" dxfId="0" priority="2">
      <formula>AND(ISEVEN(MID($A41,2,2)),LEN(A41)&gt;0)</formula>
    </cfRule>
  </conditionalFormatting>
  <dataValidations count="18">
    <dataValidation type="custom" showInputMessage="1" showErrorMessage="1" sqref="B39:C39">
      <formula1>"""MAW"""</formula1>
    </dataValidation>
    <dataValidation type="list" showInputMessage="1" showErrorMessage="1" sqref="B40:F40">
      <formula1>"PT15M"</formula1>
    </dataValidation>
    <dataValidation type="custom" allowBlank="1" showInputMessage="1" showErrorMessage="1" sqref="B25:F25">
      <formula1>"""8716867000016"""</formula1>
    </dataValidation>
    <dataValidation type="custom" allowBlank="1" showInputMessage="1" showErrorMessage="1" sqref="B27:F27 B29:F29">
      <formula1>"""10YCA-BULGARIA-R"""</formula1>
    </dataValidation>
    <dataValidation type="custom" allowBlank="1" showInputMessage="1" showErrorMessage="1" sqref="B10">
      <formula1>"10XBG-ESO------A"</formula1>
    </dataValidation>
    <dataValidation type="list" allowBlank="1" showInputMessage="1" showErrorMessage="1" sqref="B26:F26">
      <formula1>"A03"</formula1>
    </dataValidation>
    <dataValidation type="list" showInputMessage="1" showErrorMessage="1" sqref="B6 B8 B17 B19 B11 D39:F39 B32:F32 B36:F36 B28:F28 B30:F30 B34:F34">
      <formula1>"A01"</formula1>
    </dataValidation>
    <dataValidation type="list" allowBlank="1" showInputMessage="1" showErrorMessage="1" sqref="B5">
      <formula1>"A01, A19"</formula1>
    </dataValidation>
    <dataValidation type="list" allowBlank="1" showInputMessage="1" showErrorMessage="1" sqref="B4">
      <formula1>"A01"</formula1>
    </dataValidation>
    <dataValidation type="textLength" operator="equal" allowBlank="1" showInputMessage="1" showErrorMessage="1" sqref="B33:F33">
      <formula1>16</formula1>
    </dataValidation>
    <dataValidation type="list" allowBlank="1" showInputMessage="1" showErrorMessage="1" sqref="B20">
      <formula1>"A01, A02"</formula1>
    </dataValidation>
    <dataValidation type="list" allowBlank="1" showInputMessage="1" showErrorMessage="1" sqref="B12">
      <formula1>"A04"</formula1>
    </dataValidation>
    <dataValidation type="textLength" operator="equal" showInputMessage="1" showErrorMessage="1" errorTitle="Invalid EIC" error="Невалиден EIC код" sqref="B7 B35:F35">
      <formula1>16</formula1>
    </dataValidation>
    <dataValidation type="custom" showInputMessage="1" showErrorMessage="1" sqref="B31:F31">
      <formula1>B31</formula1>
    </dataValidation>
    <dataValidation type="custom" showInputMessage="1" showErrorMessage="1" sqref="B18 B16 B37:F38">
      <formula1>""""""</formula1>
    </dataValidation>
    <dataValidation type="list" showInputMessage="1" showErrorMessage="1" sqref="B9">
      <formula1>"A01, A02"</formula1>
    </dataValidation>
    <dataValidation type="list" showInputMessage="1" showErrorMessage="1" sqref="B24:F24">
      <formula1>"A01, A02, A03, A04"</formula1>
    </dataValidation>
    <dataValidation type="decimal" showInputMessage="1" showErrorMessage="1" error="НАД 2500 MW" sqref="B41:D136">
      <formula1>0</formula1>
      <formula2>2500</formula2>
    </dataValidation>
  </dataValidations>
  <pageMargins left="0.75" right="0.75" top="1" bottom="1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Pict="0" macro="[0]!Macro1">
                <anchor>
                  <from>
                    <xdr:col>2</xdr:col>
                    <xdr:colOff>723900</xdr:colOff>
                    <xdr:row>4</xdr:row>
                    <xdr:rowOff>85725</xdr:rowOff>
                  </from>
                  <to>
                    <xdr:col>3</xdr:col>
                    <xdr:colOff>1323975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TPS</vt:lpstr>
    </vt:vector>
  </TitlesOfParts>
  <Company>OeKB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exspt</dc:creator>
  <cp:lastModifiedBy>Димо Здравков Добрев</cp:lastModifiedBy>
  <cp:lastPrinted>2007-04-23T07:17:02Z</cp:lastPrinted>
  <dcterms:created xsi:type="dcterms:W3CDTF">2004-11-08T17:54:43Z</dcterms:created>
  <dcterms:modified xsi:type="dcterms:W3CDTF">2022-05-30T09:08:17Z</dcterms:modified>
</cp:coreProperties>
</file>